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255" windowHeight="8565" activeTab="0"/>
  </bookViews>
  <sheets>
    <sheet name="Ori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<sst xmlns="http://schemas.openxmlformats.org/spreadsheetml/2006/main" count="77" uniqueCount="63">
  <si>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Ndof</t>
  </si>
  <si>
    <t>chisq</t>
  </si>
  <si>
    <t>num_dedx</t>
  </si>
  <si>
    <t>chi2_dedx</t>
  </si>
  <si>
    <t>momentum</t>
  </si>
  <si>
    <t>charge</t>
  </si>
  <si>
    <t>mass</t>
  </si>
  <si>
    <t>errorMatrix</t>
  </si>
  <si>
    <t>origin</t>
  </si>
  <si>
    <t>TrackingErrorMatrix</t>
  </si>
  <si>
    <t>Int</t>
  </si>
  <si>
    <t>float</t>
  </si>
  <si>
    <t>exp. Tracks</t>
  </si>
  <si>
    <t>id</t>
  </si>
  <si>
    <t>Ebeam</t>
  </si>
  <si>
    <t>type</t>
  </si>
  <si>
    <t>weight</t>
  </si>
  <si>
    <t>pdgtype</t>
  </si>
  <si>
    <t>product</t>
  </si>
  <si>
    <t xml:space="preserve">origin </t>
  </si>
  <si>
    <t>DTrackTimeBased Total:</t>
  </si>
  <si>
    <t>reaction total:</t>
  </si>
  <si>
    <t>expected mult.</t>
  </si>
  <si>
    <t>product total:</t>
  </si>
  <si>
    <t>DTrackTimeBased total expected:</t>
  </si>
  <si>
    <t>eventNo</t>
  </si>
  <si>
    <t>runNo</t>
  </si>
  <si>
    <t xml:space="preserve">Average event total: </t>
  </si>
  <si>
    <t>all sizes are in bytes (B)</t>
  </si>
  <si>
    <t>size</t>
  </si>
  <si>
    <t>struct size</t>
  </si>
  <si>
    <t xml:space="preserve"> </t>
  </si>
  <si>
    <t>Compact event</t>
  </si>
  <si>
    <t>Original Event</t>
  </si>
  <si>
    <t>size of data type-&gt;</t>
  </si>
  <si>
    <t>shrt</t>
  </si>
  <si>
    <t>oid_t=int</t>
  </si>
  <si>
    <t>energy</t>
  </si>
  <si>
    <t>Neutrals total</t>
  </si>
  <si>
    <t>expected neutrals:</t>
  </si>
  <si>
    <t>reaction (MC info)</t>
  </si>
  <si>
    <t>vertex</t>
  </si>
  <si>
    <t>Tagger hits</t>
  </si>
  <si>
    <t>keep?</t>
  </si>
  <si>
    <t>ptype</t>
  </si>
  <si>
    <t>DNeutralShowerCandidate</t>
  </si>
  <si>
    <t>hit location, time</t>
  </si>
  <si>
    <t>uncertainties</t>
  </si>
  <si>
    <t>correlations</t>
  </si>
  <si>
    <t>DChargedTrackHypothesis</t>
  </si>
  <si>
    <t>matchedShowerID</t>
  </si>
  <si>
    <t>pathLength</t>
  </si>
  <si>
    <t>flightTime</t>
  </si>
  <si>
    <t>dEdx_fit</t>
  </si>
  <si>
    <t>dEdx_measured</t>
  </si>
  <si>
    <t>matchFlags</t>
  </si>
  <si>
    <t>origin t uncertainty</t>
  </si>
  <si>
    <t>time</t>
  </si>
  <si>
    <t>vertex total</t>
  </si>
  <si>
    <t>vertexID</t>
  </si>
  <si>
    <t>tagger hit total</t>
  </si>
  <si>
    <t>header total:</t>
  </si>
  <si>
    <t>parentID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</si>
</sst>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7"/>
  <sheetViews>
    <sheetView tabSelected="1" workbookViewId="0" topLeftCell="A2">
      <pane xSplit="2" ySplit="3" topLeftCell="J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Q10" sqref="Q10"/>
    </sheetView>
  </sheetViews>
  <sheetFormatPr defaultColWidth="9.140625" defaultRowHeight="12.75"/>
  <cols>
    <col min="1" max="1" width="3.7109375" style="0" customWidth="1"/>
    <col min="2" max="2" width="17.421875" style="0" customWidth="1"/>
    <col min="3" max="3" width="3.8515625" style="0" customWidth="1"/>
    <col min="4" max="6" width="3.57421875" style="1" customWidth="1"/>
    <col min="7" max="7" width="5.140625" style="1" customWidth="1"/>
    <col min="8" max="8" width="7.00390625" style="8" customWidth="1"/>
    <col min="9" max="9" width="5.00390625" style="1" customWidth="1"/>
    <col min="10" max="10" width="3.57421875" style="16" customWidth="1"/>
    <col min="11" max="12" width="3.57421875" style="1" customWidth="1"/>
    <col min="13" max="14" width="3.57421875" style="0" customWidth="1"/>
    <col min="15" max="15" width="6.8515625" style="27" customWidth="1"/>
    <col min="16" max="16" width="5.140625" style="0" customWidth="1"/>
    <col min="17" max="17" width="7.00390625" style="0" customWidth="1"/>
  </cols>
  <sheetData>
    <row r="2" spans="4:12" ht="15.75">
      <c r="D2" s="15" t="s">
        <v>33</v>
      </c>
      <c r="K2" s="15" t="s">
        <v>32</v>
      </c>
      <c r="L2" s="15"/>
    </row>
    <row r="3" spans="2:18" ht="12.75">
      <c r="B3" s="9" t="s">
        <v>34</v>
      </c>
      <c r="C3" s="9"/>
      <c r="D3" s="1">
        <v>4</v>
      </c>
      <c r="E3" s="1">
        <v>4</v>
      </c>
      <c r="F3" s="1">
        <v>4</v>
      </c>
      <c r="K3" s="1">
        <v>4</v>
      </c>
      <c r="L3" s="1">
        <v>2</v>
      </c>
      <c r="M3" s="1">
        <v>4</v>
      </c>
      <c r="N3" s="1">
        <v>4</v>
      </c>
      <c r="P3" s="1"/>
      <c r="Q3" s="8"/>
      <c r="R3" s="1"/>
    </row>
    <row r="4" spans="1:18" s="21" customFormat="1" ht="12.75">
      <c r="A4" s="20" t="s">
        <v>28</v>
      </c>
      <c r="D4" s="26" t="s">
        <v>36</v>
      </c>
      <c r="E4" s="22" t="s">
        <v>10</v>
      </c>
      <c r="F4" s="22" t="s">
        <v>11</v>
      </c>
      <c r="G4" s="22" t="s">
        <v>29</v>
      </c>
      <c r="H4" s="23" t="s">
        <v>30</v>
      </c>
      <c r="I4" s="24"/>
      <c r="J4" s="25"/>
      <c r="K4" s="26" t="s">
        <v>36</v>
      </c>
      <c r="L4" s="26" t="s">
        <v>35</v>
      </c>
      <c r="M4" s="22" t="s">
        <v>10</v>
      </c>
      <c r="N4" s="22" t="s">
        <v>11</v>
      </c>
      <c r="O4" s="26" t="s">
        <v>43</v>
      </c>
      <c r="P4" s="22" t="s">
        <v>29</v>
      </c>
      <c r="Q4" s="23" t="s">
        <v>30</v>
      </c>
      <c r="R4" s="24"/>
    </row>
    <row r="5" spans="2:18" ht="12.75">
      <c r="B5" t="s">
        <v>25</v>
      </c>
      <c r="D5" s="5"/>
      <c r="E5" s="12">
        <v>1</v>
      </c>
      <c r="F5" s="5"/>
      <c r="G5" s="1">
        <f>$D$3*D5+$E$3*E5+$F$3*F5</f>
        <v>4</v>
      </c>
      <c r="H5" s="5"/>
      <c r="J5" s="17"/>
      <c r="K5" s="5"/>
      <c r="L5" s="12"/>
      <c r="M5" s="12">
        <v>1</v>
      </c>
      <c r="N5" s="5"/>
      <c r="O5" s="28">
        <v>1</v>
      </c>
      <c r="P5" s="1">
        <f>O5*($K$3*K5+$L$3*L5+$M$3*M5+$N$3*N5)</f>
        <v>4</v>
      </c>
      <c r="Q5" s="5"/>
      <c r="R5" s="1"/>
    </row>
    <row r="6" spans="2:19" ht="12.75">
      <c r="B6" t="s">
        <v>26</v>
      </c>
      <c r="D6" s="5"/>
      <c r="E6" s="12">
        <v>1</v>
      </c>
      <c r="F6" s="5"/>
      <c r="G6" s="1">
        <f aca="true" t="shared" si="0" ref="G6:G12">$D$3*D6+$E$3*E6+$F$3*F6</f>
        <v>4</v>
      </c>
      <c r="H6" s="5"/>
      <c r="J6" s="17"/>
      <c r="K6" s="5"/>
      <c r="L6" s="5"/>
      <c r="M6" s="12">
        <v>1</v>
      </c>
      <c r="N6" s="5"/>
      <c r="O6" s="28">
        <v>1</v>
      </c>
      <c r="P6" s="1">
        <f aca="true" t="shared" si="1" ref="P6:P12">O6*($K$3*K6+$L$3*L6+$M$3*M6+$N$3*N6)</f>
        <v>4</v>
      </c>
      <c r="Q6" s="5"/>
      <c r="R6" s="1"/>
      <c r="S6" t="s">
        <v>31</v>
      </c>
    </row>
    <row r="7" spans="2:18" ht="12.75">
      <c r="B7" s="3" t="s">
        <v>61</v>
      </c>
      <c r="D7" s="34"/>
      <c r="E7" s="36"/>
      <c r="F7" s="34"/>
      <c r="G7" s="32">
        <f>SUM(G5:G6)</f>
        <v>8</v>
      </c>
      <c r="H7" s="5">
        <f>G7</f>
        <v>8</v>
      </c>
      <c r="J7" s="17"/>
      <c r="K7" s="34"/>
      <c r="L7" s="34"/>
      <c r="M7" s="36"/>
      <c r="N7" s="34"/>
      <c r="O7" s="37"/>
      <c r="P7" s="34">
        <f>SUM(P5:P6)</f>
        <v>8</v>
      </c>
      <c r="Q7" s="5">
        <f>P7</f>
        <v>8</v>
      </c>
      <c r="R7" s="1"/>
    </row>
    <row r="8" spans="4:18" ht="12.75">
      <c r="D8" s="5"/>
      <c r="E8" s="12"/>
      <c r="F8" s="5"/>
      <c r="H8" s="5"/>
      <c r="J8" s="17"/>
      <c r="K8" s="5"/>
      <c r="L8" s="5"/>
      <c r="M8" s="12"/>
      <c r="N8" s="5"/>
      <c r="O8" s="28"/>
      <c r="P8" s="1"/>
      <c r="Q8" s="5"/>
      <c r="R8" s="1"/>
    </row>
    <row r="9" spans="1:18" ht="12.75">
      <c r="A9" s="4" t="s">
        <v>40</v>
      </c>
      <c r="M9" s="1"/>
      <c r="N9" s="1"/>
      <c r="P9" s="1"/>
      <c r="Q9" s="8"/>
      <c r="R9" s="1"/>
    </row>
    <row r="10" spans="2:18" ht="12.75">
      <c r="B10" t="s">
        <v>15</v>
      </c>
      <c r="E10" s="1">
        <v>1</v>
      </c>
      <c r="G10" s="1">
        <f t="shared" si="0"/>
        <v>4</v>
      </c>
      <c r="L10" s="1">
        <v>1</v>
      </c>
      <c r="M10" s="1"/>
      <c r="N10" s="1"/>
      <c r="O10" s="27">
        <v>0</v>
      </c>
      <c r="P10" s="1">
        <f>O10*($K$3*K10+$L$3*L10+$M$3*M10+$N$3*N10)</f>
        <v>0</v>
      </c>
      <c r="Q10" s="8"/>
      <c r="R10" s="1"/>
    </row>
    <row r="11" spans="2:18" ht="12.75">
      <c r="B11" t="s">
        <v>16</v>
      </c>
      <c r="F11" s="1">
        <v>1</v>
      </c>
      <c r="G11" s="1">
        <f t="shared" si="0"/>
        <v>4</v>
      </c>
      <c r="M11" s="1"/>
      <c r="N11" s="1">
        <v>1</v>
      </c>
      <c r="O11" s="27">
        <v>1</v>
      </c>
      <c r="P11" s="1">
        <f t="shared" si="1"/>
        <v>4</v>
      </c>
      <c r="Q11" s="8"/>
      <c r="R11" s="1"/>
    </row>
    <row r="12" spans="2:18" ht="12.75">
      <c r="B12" t="s">
        <v>14</v>
      </c>
      <c r="D12" s="11"/>
      <c r="E12" s="11"/>
      <c r="F12" s="11">
        <v>1</v>
      </c>
      <c r="G12" s="11">
        <f t="shared" si="0"/>
        <v>4</v>
      </c>
      <c r="K12" s="11"/>
      <c r="L12" s="11"/>
      <c r="M12" s="11"/>
      <c r="N12" s="11">
        <v>1</v>
      </c>
      <c r="O12" s="29">
        <v>1</v>
      </c>
      <c r="P12" s="11">
        <f t="shared" si="1"/>
        <v>4</v>
      </c>
      <c r="Q12" s="8"/>
      <c r="R12" s="1"/>
    </row>
    <row r="13" spans="2:18" ht="12.75">
      <c r="B13" s="3" t="s">
        <v>21</v>
      </c>
      <c r="C13" s="3"/>
      <c r="G13" s="8">
        <f>SUM(G10:G12)</f>
        <v>12</v>
      </c>
      <c r="H13" s="8">
        <f>G13</f>
        <v>12</v>
      </c>
      <c r="M13" s="1"/>
      <c r="N13" s="1"/>
      <c r="P13" s="1">
        <f>SUM(P10:P12)</f>
        <v>8</v>
      </c>
      <c r="Q13" s="8">
        <f>P13</f>
        <v>8</v>
      </c>
      <c r="R13" s="1"/>
    </row>
    <row r="14" spans="13:18" ht="12.75">
      <c r="M14" s="1"/>
      <c r="N14" s="1"/>
      <c r="P14" s="1"/>
      <c r="Q14" s="8"/>
      <c r="R14" s="1"/>
    </row>
    <row r="15" spans="1:18" ht="12.75">
      <c r="A15" s="3" t="s">
        <v>41</v>
      </c>
      <c r="M15" s="1"/>
      <c r="N15" s="1"/>
      <c r="P15" s="1"/>
      <c r="Q15" s="8"/>
      <c r="R15" s="1"/>
    </row>
    <row r="16" spans="1:18" ht="12.75">
      <c r="A16" s="3"/>
      <c r="B16" t="s">
        <v>13</v>
      </c>
      <c r="E16" s="1">
        <v>1</v>
      </c>
      <c r="G16" s="1">
        <f>$D$3*D16+$E$3*E16+$F$3*F16</f>
        <v>4</v>
      </c>
      <c r="L16" s="1">
        <v>1</v>
      </c>
      <c r="M16" s="1"/>
      <c r="N16" s="1"/>
      <c r="O16" s="27">
        <v>1</v>
      </c>
      <c r="P16" s="1">
        <f>O16*($K$3*K16+$L$3*L16+$M$3*M16+$N$3*N16)</f>
        <v>2</v>
      </c>
      <c r="Q16" s="8"/>
      <c r="R16" s="1"/>
    </row>
    <row r="17" spans="1:18" ht="12.75">
      <c r="A17" s="3"/>
      <c r="B17" t="s">
        <v>19</v>
      </c>
      <c r="F17" s="1">
        <v>4</v>
      </c>
      <c r="G17" s="1">
        <f>$D$3*D17+$E$3*E17+$F$3*F17</f>
        <v>16</v>
      </c>
      <c r="M17" s="1"/>
      <c r="N17" s="1">
        <v>4</v>
      </c>
      <c r="O17" s="27">
        <v>1</v>
      </c>
      <c r="P17" s="1">
        <f>O17*($K$3*K17+$L$3*L17+$M$3*M17+$N$3*N17)</f>
        <v>16</v>
      </c>
      <c r="Q17" s="8"/>
      <c r="R17" s="1"/>
    </row>
    <row r="18" spans="1:18" ht="12.75">
      <c r="A18" s="3"/>
      <c r="B18" s="3" t="s">
        <v>58</v>
      </c>
      <c r="D18" s="32"/>
      <c r="E18" s="32"/>
      <c r="F18" s="32"/>
      <c r="G18" s="32">
        <f>SUM(G16:G17)</f>
        <v>20</v>
      </c>
      <c r="K18" s="32"/>
      <c r="L18" s="32"/>
      <c r="M18" s="32"/>
      <c r="N18" s="32"/>
      <c r="O18" s="35"/>
      <c r="P18" s="32">
        <f>SUM(P16:P17)</f>
        <v>18</v>
      </c>
      <c r="Q18" s="8"/>
      <c r="R18" s="1"/>
    </row>
    <row r="19" spans="1:18" ht="12.75">
      <c r="A19" s="3"/>
      <c r="B19" s="31" t="s">
        <v>22</v>
      </c>
      <c r="D19" s="38"/>
      <c r="E19" s="38"/>
      <c r="F19" s="38"/>
      <c r="G19" s="38">
        <v>1</v>
      </c>
      <c r="H19" s="8">
        <f>SUM(G16:G17)</f>
        <v>20</v>
      </c>
      <c r="K19" s="38"/>
      <c r="L19" s="38"/>
      <c r="M19" s="38"/>
      <c r="N19" s="38"/>
      <c r="O19" s="38"/>
      <c r="P19" s="38">
        <v>1</v>
      </c>
      <c r="Q19" s="8">
        <f>SUM(P16:P17)*P19</f>
        <v>18</v>
      </c>
      <c r="R19" s="1"/>
    </row>
    <row r="20" spans="1:18" ht="12.75">
      <c r="A20" s="3"/>
      <c r="M20" s="1"/>
      <c r="N20" s="1"/>
      <c r="P20" s="1"/>
      <c r="Q20" s="8"/>
      <c r="R20" s="1"/>
    </row>
    <row r="21" spans="1:18" ht="12.75">
      <c r="A21" s="3"/>
      <c r="B21" s="6" t="s">
        <v>18</v>
      </c>
      <c r="C21" s="6"/>
      <c r="M21" s="1"/>
      <c r="N21" s="1"/>
      <c r="P21" s="1"/>
      <c r="Q21" s="8"/>
      <c r="R21" s="1"/>
    </row>
    <row r="22" spans="2:32" ht="12.75">
      <c r="B22" t="s">
        <v>13</v>
      </c>
      <c r="E22" s="1">
        <v>1</v>
      </c>
      <c r="G22" s="1">
        <f aca="true" t="shared" si="2" ref="G22:G27">$D$3*D22+$E$3*E22+$F$3*F22</f>
        <v>4</v>
      </c>
      <c r="L22" s="1">
        <v>1</v>
      </c>
      <c r="M22" s="1">
        <v>0</v>
      </c>
      <c r="N22" s="1"/>
      <c r="O22" s="27">
        <v>1</v>
      </c>
      <c r="P22" s="1">
        <f aca="true" t="shared" si="3" ref="P22:P27">O22*($K$3*K22+$L$3*L22+$M$3*M22+$N$3*N22)</f>
        <v>2</v>
      </c>
      <c r="Q22" s="8"/>
      <c r="R22" s="1"/>
      <c r="AF22" s="1"/>
    </row>
    <row r="23" spans="2:18" ht="12.75">
      <c r="B23" t="s">
        <v>59</v>
      </c>
      <c r="E23" s="1">
        <v>1</v>
      </c>
      <c r="G23" s="1">
        <f t="shared" si="2"/>
        <v>4</v>
      </c>
      <c r="L23" s="1">
        <v>1</v>
      </c>
      <c r="M23" s="1">
        <v>0</v>
      </c>
      <c r="O23" s="27">
        <v>1</v>
      </c>
      <c r="P23" s="1">
        <f t="shared" si="3"/>
        <v>2</v>
      </c>
      <c r="Q23" s="8"/>
      <c r="R23" s="1"/>
    </row>
    <row r="24" spans="2:18" ht="12.75">
      <c r="B24" t="s">
        <v>62</v>
      </c>
      <c r="E24" s="1">
        <v>1</v>
      </c>
      <c r="G24" s="1">
        <f t="shared" si="2"/>
        <v>4</v>
      </c>
      <c r="L24" s="1">
        <v>1</v>
      </c>
      <c r="M24" s="1">
        <v>0</v>
      </c>
      <c r="N24" s="1"/>
      <c r="O24" s="27">
        <v>1</v>
      </c>
      <c r="P24" s="1">
        <f t="shared" si="3"/>
        <v>2</v>
      </c>
      <c r="Q24" s="8"/>
      <c r="R24" s="1"/>
    </row>
    <row r="25" spans="2:18" ht="12.75">
      <c r="B25" t="s">
        <v>44</v>
      </c>
      <c r="E25" s="1">
        <v>1</v>
      </c>
      <c r="G25" s="1">
        <f t="shared" si="2"/>
        <v>4</v>
      </c>
      <c r="L25" s="1">
        <v>1</v>
      </c>
      <c r="M25" s="1">
        <v>0</v>
      </c>
      <c r="N25" s="1"/>
      <c r="O25" s="27">
        <v>1</v>
      </c>
      <c r="P25" s="1">
        <f t="shared" si="3"/>
        <v>2</v>
      </c>
      <c r="Q25" s="8"/>
      <c r="R25" s="1"/>
    </row>
    <row r="26" spans="2:18" ht="12.75">
      <c r="B26" t="s">
        <v>17</v>
      </c>
      <c r="E26" s="1">
        <v>1</v>
      </c>
      <c r="G26" s="1">
        <f t="shared" si="2"/>
        <v>4</v>
      </c>
      <c r="M26" s="1">
        <v>1</v>
      </c>
      <c r="N26" s="1"/>
      <c r="O26" s="27">
        <v>0</v>
      </c>
      <c r="P26" s="1">
        <f t="shared" si="3"/>
        <v>0</v>
      </c>
      <c r="Q26" s="8"/>
      <c r="R26" s="1"/>
    </row>
    <row r="27" spans="2:18" ht="12.75">
      <c r="B27" t="s">
        <v>4</v>
      </c>
      <c r="D27" s="11"/>
      <c r="E27" s="11"/>
      <c r="F27" s="11">
        <v>4</v>
      </c>
      <c r="G27" s="11">
        <f t="shared" si="2"/>
        <v>16</v>
      </c>
      <c r="K27" s="11"/>
      <c r="L27" s="11"/>
      <c r="M27" s="11"/>
      <c r="N27" s="11">
        <v>3</v>
      </c>
      <c r="O27" s="29">
        <v>1</v>
      </c>
      <c r="P27" s="11">
        <f t="shared" si="3"/>
        <v>12</v>
      </c>
      <c r="Q27" s="8"/>
      <c r="R27" s="1"/>
    </row>
    <row r="28" spans="2:18" ht="12.75">
      <c r="B28" s="7" t="s">
        <v>23</v>
      </c>
      <c r="C28" s="7"/>
      <c r="G28" s="8">
        <f>SUM(G22:G27)</f>
        <v>36</v>
      </c>
      <c r="M28" s="1"/>
      <c r="N28" s="1"/>
      <c r="P28" s="8">
        <f>SUM(P22:P27)</f>
        <v>20</v>
      </c>
      <c r="Q28" s="8"/>
      <c r="R28" s="1"/>
    </row>
    <row r="29" spans="2:18" ht="12.75">
      <c r="B29" t="s">
        <v>22</v>
      </c>
      <c r="G29" s="1">
        <v>14.8</v>
      </c>
      <c r="H29" s="8">
        <f>G28*G29+G17</f>
        <v>548.8000000000001</v>
      </c>
      <c r="M29" s="1"/>
      <c r="N29" s="1"/>
      <c r="P29" s="1">
        <v>8</v>
      </c>
      <c r="Q29" s="8">
        <f>P28*P29</f>
        <v>160</v>
      </c>
      <c r="R29" s="1"/>
    </row>
    <row r="30" spans="2:18" ht="12.75">
      <c r="B30" s="3"/>
      <c r="C30" s="3"/>
      <c r="M30" s="1"/>
      <c r="N30" s="1"/>
      <c r="P30" s="1"/>
      <c r="Q30" s="8"/>
      <c r="R30" s="1"/>
    </row>
    <row r="31" spans="1:18" ht="12.75">
      <c r="A31" s="3" t="s">
        <v>42</v>
      </c>
      <c r="B31" s="3"/>
      <c r="C31" s="3"/>
      <c r="M31" s="1"/>
      <c r="N31" s="1"/>
      <c r="P31" s="1"/>
      <c r="Q31" s="8"/>
      <c r="R31" s="1"/>
    </row>
    <row r="32" spans="1:18" ht="12.75">
      <c r="A32" s="3"/>
      <c r="B32" s="31" t="s">
        <v>13</v>
      </c>
      <c r="C32" s="3"/>
      <c r="E32" s="1">
        <v>1</v>
      </c>
      <c r="G32" s="1">
        <v>4</v>
      </c>
      <c r="L32" s="1">
        <v>1</v>
      </c>
      <c r="M32" s="1"/>
      <c r="N32" s="1"/>
      <c r="O32" s="27">
        <v>1</v>
      </c>
      <c r="P32" s="1">
        <f>O32*($K$3*K32+$L$3*L32+$M$3*M32+$N$3*N32)</f>
        <v>2</v>
      </c>
      <c r="Q32" s="8"/>
      <c r="R32" s="1"/>
    </row>
    <row r="33" spans="1:18" ht="12.75">
      <c r="A33" s="3"/>
      <c r="B33" s="31" t="s">
        <v>57</v>
      </c>
      <c r="C33" s="3"/>
      <c r="F33" s="1">
        <v>1</v>
      </c>
      <c r="G33" s="1">
        <v>4</v>
      </c>
      <c r="M33" s="1"/>
      <c r="N33" s="1">
        <v>1</v>
      </c>
      <c r="O33" s="27">
        <v>1</v>
      </c>
      <c r="P33" s="1">
        <f>O33*($K$3*K33+$L$3*L33+$M$3*M33+$N$3*N33)</f>
        <v>4</v>
      </c>
      <c r="Q33" s="8"/>
      <c r="R33" s="1"/>
    </row>
    <row r="34" spans="2:18" ht="12.75">
      <c r="B34" s="31" t="s">
        <v>37</v>
      </c>
      <c r="C34" s="3"/>
      <c r="F34" s="1">
        <v>1</v>
      </c>
      <c r="G34" s="1">
        <f>$D$3*D34+$E$3*E34+$F$3*F34</f>
        <v>4</v>
      </c>
      <c r="M34" s="1"/>
      <c r="N34" s="1">
        <v>1</v>
      </c>
      <c r="O34" s="27">
        <v>1</v>
      </c>
      <c r="P34" s="1">
        <f>O34*($K$3*K34+$L$3*L34+$M$3*M34+$N$3*N34)</f>
        <v>4</v>
      </c>
      <c r="R34" s="1"/>
    </row>
    <row r="35" spans="2:18" ht="12.75">
      <c r="B35" s="3" t="s">
        <v>60</v>
      </c>
      <c r="C35" s="3"/>
      <c r="D35" s="32"/>
      <c r="E35" s="32"/>
      <c r="F35" s="32"/>
      <c r="G35" s="34">
        <f>SUM(G32:G34)</f>
        <v>12</v>
      </c>
      <c r="L35" s="32"/>
      <c r="M35" s="32"/>
      <c r="N35" s="32"/>
      <c r="O35" s="35"/>
      <c r="P35" s="34">
        <f>SUM(P32:P34)</f>
        <v>10</v>
      </c>
      <c r="Q35" s="8"/>
      <c r="R35" s="1"/>
    </row>
    <row r="36" spans="2:18" ht="12.75">
      <c r="B36" s="31" t="s">
        <v>22</v>
      </c>
      <c r="C36" s="3"/>
      <c r="G36" s="33">
        <v>2.5</v>
      </c>
      <c r="H36" s="8">
        <f>G35*G36</f>
        <v>30</v>
      </c>
      <c r="M36" s="1"/>
      <c r="N36" s="1"/>
      <c r="P36" s="1">
        <v>2.5</v>
      </c>
      <c r="Q36" s="8">
        <f>P35*P36</f>
        <v>25</v>
      </c>
      <c r="R36" s="1"/>
    </row>
    <row r="37" spans="2:18" ht="12.75">
      <c r="B37" s="3"/>
      <c r="C37" s="3"/>
      <c r="M37" s="1"/>
      <c r="N37" s="1"/>
      <c r="P37" s="1"/>
      <c r="Q37" s="8"/>
      <c r="R37" s="1"/>
    </row>
    <row r="38" spans="1:18" ht="12.75">
      <c r="A38" s="3" t="s">
        <v>45</v>
      </c>
      <c r="B38" s="3"/>
      <c r="C38" s="3"/>
      <c r="M38" s="1"/>
      <c r="N38" s="1"/>
      <c r="P38" s="1"/>
      <c r="Q38" s="8"/>
      <c r="R38" s="1"/>
    </row>
    <row r="39" spans="1:18" ht="12.75">
      <c r="A39" s="3"/>
      <c r="B39" s="31" t="s">
        <v>13</v>
      </c>
      <c r="C39" s="3"/>
      <c r="E39" s="1">
        <v>1</v>
      </c>
      <c r="G39" s="1">
        <f>$D$3*D39+$E$3*E39+$F$3*F39</f>
        <v>4</v>
      </c>
      <c r="L39" s="1">
        <v>1</v>
      </c>
      <c r="M39" s="1"/>
      <c r="N39" s="1"/>
      <c r="O39" s="27">
        <v>1</v>
      </c>
      <c r="P39" s="1">
        <f>O39*($K$3*K39+$L$3*L39+$M$3*M39+$N$3*N39)</f>
        <v>2</v>
      </c>
      <c r="Q39" s="8"/>
      <c r="R39" s="1"/>
    </row>
    <row r="40" spans="2:18" ht="12.75">
      <c r="B40" s="31" t="s">
        <v>46</v>
      </c>
      <c r="C40" s="3"/>
      <c r="F40" s="1">
        <v>4</v>
      </c>
      <c r="G40" s="1">
        <f>$D$3*D40+$E$3*E40+$F$3*F40</f>
        <v>16</v>
      </c>
      <c r="M40" s="1"/>
      <c r="N40" s="1">
        <v>4</v>
      </c>
      <c r="O40" s="27">
        <v>1</v>
      </c>
      <c r="P40" s="1">
        <f>O40*($K$3*K40+$L$3*L40+$M$3*M40+$N$3*N40)</f>
        <v>16</v>
      </c>
      <c r="Q40" s="1"/>
      <c r="R40" s="1"/>
    </row>
    <row r="41" spans="2:18" ht="12.75">
      <c r="B41" s="31" t="s">
        <v>37</v>
      </c>
      <c r="C41" s="3"/>
      <c r="F41" s="1">
        <v>1</v>
      </c>
      <c r="G41" s="1">
        <f>$D$3*D41+$E$3*E41+$F$3*F41</f>
        <v>4</v>
      </c>
      <c r="M41" s="1"/>
      <c r="N41" s="1">
        <v>1</v>
      </c>
      <c r="O41" s="27">
        <v>1</v>
      </c>
      <c r="P41" s="1">
        <f>O41*($K$3*K41+$L$3*L41+$M$3*M41+$N$3*N41)</f>
        <v>4</v>
      </c>
      <c r="Q41" s="8"/>
      <c r="R41" s="1"/>
    </row>
    <row r="42" spans="2:18" ht="12.75">
      <c r="B42" s="31" t="s">
        <v>47</v>
      </c>
      <c r="C42" s="3"/>
      <c r="F42" s="1">
        <v>5</v>
      </c>
      <c r="G42" s="1">
        <f>$D$3*D42+$E$3*E42+$F$3*F42</f>
        <v>20</v>
      </c>
      <c r="M42" s="1"/>
      <c r="N42" s="1">
        <v>5</v>
      </c>
      <c r="O42" s="27">
        <v>1</v>
      </c>
      <c r="P42" s="1">
        <f>O42*($K$3*K42+$L$3*L42+$M$3*M42+$N$3*N42)</f>
        <v>20</v>
      </c>
      <c r="Q42" s="8"/>
      <c r="R42" s="1"/>
    </row>
    <row r="43" spans="2:18" ht="12.75">
      <c r="B43" s="31" t="s">
        <v>48</v>
      </c>
      <c r="C43" s="3"/>
      <c r="D43" s="11"/>
      <c r="E43" s="11"/>
      <c r="F43" s="11">
        <v>3</v>
      </c>
      <c r="G43" s="11">
        <f>$D$3*D43+$E$3*E43+$F$3*F43</f>
        <v>12</v>
      </c>
      <c r="K43" s="11"/>
      <c r="L43" s="11"/>
      <c r="M43" s="11"/>
      <c r="N43" s="11">
        <v>3</v>
      </c>
      <c r="O43" s="29">
        <v>1</v>
      </c>
      <c r="P43" s="11">
        <f>O43*($K$3*K43+$L$3*L43+$M$3*M43+$N$3*N43)</f>
        <v>12</v>
      </c>
      <c r="Q43" s="8"/>
      <c r="R43" s="1"/>
    </row>
    <row r="44" spans="2:18" ht="12.75">
      <c r="B44" s="3" t="s">
        <v>38</v>
      </c>
      <c r="C44" s="3"/>
      <c r="G44" s="8">
        <f>SUM(G40:G43)</f>
        <v>52</v>
      </c>
      <c r="M44" s="1"/>
      <c r="N44" s="1"/>
      <c r="P44" s="8">
        <f>SUM(P40:P43)</f>
        <v>52</v>
      </c>
      <c r="Q44" s="8"/>
      <c r="R44" s="1"/>
    </row>
    <row r="45" spans="2:18" ht="12.75">
      <c r="B45" s="31" t="s">
        <v>39</v>
      </c>
      <c r="C45" s="3"/>
      <c r="G45" s="1">
        <v>17</v>
      </c>
      <c r="M45" s="1"/>
      <c r="N45" s="1"/>
      <c r="P45" s="1">
        <v>9</v>
      </c>
      <c r="Q45" s="8"/>
      <c r="R45" s="1"/>
    </row>
    <row r="46" spans="2:18" ht="12.75">
      <c r="B46" s="31"/>
      <c r="C46" s="3"/>
      <c r="H46" s="8">
        <f>G45*G44</f>
        <v>884</v>
      </c>
      <c r="M46" s="1"/>
      <c r="N46" s="1"/>
      <c r="P46" s="1"/>
      <c r="Q46" s="8">
        <f>P45*P44</f>
        <v>468</v>
      </c>
      <c r="R46" s="1"/>
    </row>
    <row r="47" spans="13:18" ht="13.5" customHeight="1">
      <c r="M47" s="1"/>
      <c r="N47" s="1"/>
      <c r="P47" s="1"/>
      <c r="Q47" s="8"/>
      <c r="R47" s="1"/>
    </row>
    <row r="48" spans="1:18" s="4" customFormat="1" ht="12.75">
      <c r="A48" s="4" t="s">
        <v>49</v>
      </c>
      <c r="G48" s="5"/>
      <c r="H48" s="5"/>
      <c r="I48" s="5"/>
      <c r="J48" s="18"/>
      <c r="O48" s="10"/>
      <c r="P48" s="5"/>
      <c r="Q48" s="5"/>
      <c r="R48" s="5"/>
    </row>
    <row r="49" spans="2:18" ht="12.75">
      <c r="B49" t="s">
        <v>13</v>
      </c>
      <c r="F49" s="1">
        <v>1</v>
      </c>
      <c r="G49" s="1">
        <f aca="true" t="shared" si="4" ref="G49:G67">$D$3*D49+$E$3*E49+$F$3*F49</f>
        <v>4</v>
      </c>
      <c r="L49" s="1">
        <v>1</v>
      </c>
      <c r="M49" s="1"/>
      <c r="N49" s="1"/>
      <c r="O49" s="27">
        <v>1</v>
      </c>
      <c r="P49" s="1">
        <f aca="true" t="shared" si="5" ref="P49:P67">O49*($K$3*K49+$L$3*L49+$M$3*M49+$N$3*N49)</f>
        <v>2</v>
      </c>
      <c r="Q49" s="8"/>
      <c r="R49" s="1"/>
    </row>
    <row r="50" spans="2:18" ht="12.75">
      <c r="B50" t="s">
        <v>44</v>
      </c>
      <c r="D50" s="1">
        <v>1</v>
      </c>
      <c r="G50" s="1">
        <f>$D$3*D50+$E$3*E50+$F$3*F50</f>
        <v>4</v>
      </c>
      <c r="L50" s="1">
        <v>1</v>
      </c>
      <c r="M50" s="1"/>
      <c r="N50" s="1"/>
      <c r="O50" s="27">
        <v>1</v>
      </c>
      <c r="P50" s="1">
        <f>O50*($K$3*K50+$L$3*L50+$M$3*M50+$N$3*N50)</f>
        <v>2</v>
      </c>
      <c r="Q50" s="8"/>
      <c r="R50" s="1"/>
    </row>
    <row r="51" spans="2:18" ht="12.75">
      <c r="B51" t="s">
        <v>0</v>
      </c>
      <c r="E51" s="1">
        <v>1</v>
      </c>
      <c r="G51" s="1">
        <f t="shared" si="4"/>
        <v>4</v>
      </c>
      <c r="L51" s="1">
        <v>1</v>
      </c>
      <c r="M51" s="1">
        <v>0</v>
      </c>
      <c r="N51" s="1"/>
      <c r="O51" s="27">
        <v>1</v>
      </c>
      <c r="P51" s="1">
        <f t="shared" si="5"/>
        <v>2</v>
      </c>
      <c r="Q51" s="8"/>
      <c r="R51" s="1"/>
    </row>
    <row r="52" spans="2:18" ht="12.75">
      <c r="B52" t="s">
        <v>1</v>
      </c>
      <c r="F52" s="1">
        <v>1</v>
      </c>
      <c r="G52" s="1">
        <f t="shared" si="4"/>
        <v>4</v>
      </c>
      <c r="M52" s="1"/>
      <c r="N52" s="1">
        <v>1</v>
      </c>
      <c r="O52" s="27">
        <v>1</v>
      </c>
      <c r="P52" s="1">
        <f t="shared" si="5"/>
        <v>4</v>
      </c>
      <c r="Q52" s="8"/>
      <c r="R52" s="1"/>
    </row>
    <row r="53" spans="2:18" ht="12.75">
      <c r="B53" t="s">
        <v>2</v>
      </c>
      <c r="E53" s="1">
        <v>1</v>
      </c>
      <c r="G53" s="1">
        <f t="shared" si="4"/>
        <v>4</v>
      </c>
      <c r="L53" s="1">
        <v>1</v>
      </c>
      <c r="M53" s="1">
        <v>0</v>
      </c>
      <c r="N53" s="1"/>
      <c r="O53" s="27">
        <v>0</v>
      </c>
      <c r="P53" s="1">
        <f t="shared" si="5"/>
        <v>0</v>
      </c>
      <c r="Q53" s="8"/>
      <c r="R53" s="1"/>
    </row>
    <row r="54" spans="2:18" ht="12.75">
      <c r="B54" t="s">
        <v>3</v>
      </c>
      <c r="F54" s="1">
        <v>1</v>
      </c>
      <c r="G54" s="1">
        <f t="shared" si="4"/>
        <v>4</v>
      </c>
      <c r="M54" s="1"/>
      <c r="N54" s="1">
        <v>1</v>
      </c>
      <c r="O54" s="27">
        <v>0</v>
      </c>
      <c r="P54" s="1">
        <f t="shared" si="5"/>
        <v>0</v>
      </c>
      <c r="Q54" s="8"/>
      <c r="R54" s="1"/>
    </row>
    <row r="55" spans="2:18" ht="12.75">
      <c r="B55" t="s">
        <v>53</v>
      </c>
      <c r="F55" s="1">
        <v>1</v>
      </c>
      <c r="G55" s="1">
        <f t="shared" si="4"/>
        <v>4</v>
      </c>
      <c r="M55" s="1"/>
      <c r="N55" s="1">
        <v>1</v>
      </c>
      <c r="O55" s="27">
        <v>1</v>
      </c>
      <c r="P55" s="1">
        <f t="shared" si="5"/>
        <v>4</v>
      </c>
      <c r="Q55" s="8"/>
      <c r="R55" s="1"/>
    </row>
    <row r="56" spans="2:18" ht="12.75">
      <c r="B56" t="s">
        <v>54</v>
      </c>
      <c r="F56" s="1">
        <v>1</v>
      </c>
      <c r="G56" s="1">
        <f t="shared" si="4"/>
        <v>4</v>
      </c>
      <c r="M56" s="1"/>
      <c r="N56" s="1">
        <v>1</v>
      </c>
      <c r="O56" s="27">
        <v>1</v>
      </c>
      <c r="P56" s="1">
        <f t="shared" si="5"/>
        <v>4</v>
      </c>
      <c r="Q56" s="8"/>
      <c r="R56" s="1"/>
    </row>
    <row r="57" spans="2:18" ht="12.75">
      <c r="B57" t="s">
        <v>55</v>
      </c>
      <c r="D57" s="1">
        <v>1</v>
      </c>
      <c r="G57" s="1">
        <f t="shared" si="4"/>
        <v>4</v>
      </c>
      <c r="L57" s="1">
        <v>1</v>
      </c>
      <c r="M57" s="1"/>
      <c r="N57" s="1"/>
      <c r="O57" s="27">
        <v>1</v>
      </c>
      <c r="P57" s="1">
        <f t="shared" si="5"/>
        <v>2</v>
      </c>
      <c r="Q57" s="8"/>
      <c r="R57" s="1"/>
    </row>
    <row r="58" spans="2:18" ht="12.75">
      <c r="B58" t="s">
        <v>50</v>
      </c>
      <c r="D58" s="1">
        <v>1</v>
      </c>
      <c r="G58" s="1">
        <f t="shared" si="4"/>
        <v>4</v>
      </c>
      <c r="L58" s="1">
        <v>1</v>
      </c>
      <c r="M58" s="1"/>
      <c r="N58" s="1"/>
      <c r="O58" s="27">
        <v>1</v>
      </c>
      <c r="P58" s="1">
        <f t="shared" si="5"/>
        <v>2</v>
      </c>
      <c r="Q58" s="8"/>
      <c r="R58" s="1"/>
    </row>
    <row r="59" spans="2:18" ht="12.75">
      <c r="B59" t="s">
        <v>4</v>
      </c>
      <c r="F59" s="1">
        <v>3</v>
      </c>
      <c r="G59" s="1">
        <f t="shared" si="4"/>
        <v>12</v>
      </c>
      <c r="M59" s="1"/>
      <c r="N59" s="1">
        <v>3</v>
      </c>
      <c r="O59" s="27">
        <v>1</v>
      </c>
      <c r="P59" s="1">
        <f t="shared" si="5"/>
        <v>12</v>
      </c>
      <c r="Q59" s="8"/>
      <c r="R59" s="1"/>
    </row>
    <row r="60" spans="2:18" ht="12.75">
      <c r="B60" t="s">
        <v>5</v>
      </c>
      <c r="E60" s="1">
        <v>1</v>
      </c>
      <c r="G60" s="1">
        <f t="shared" si="4"/>
        <v>4</v>
      </c>
      <c r="L60" s="1">
        <v>1</v>
      </c>
      <c r="M60" s="1">
        <v>0</v>
      </c>
      <c r="N60" s="1"/>
      <c r="O60" s="27">
        <v>0</v>
      </c>
      <c r="P60" s="1">
        <f t="shared" si="5"/>
        <v>0</v>
      </c>
      <c r="Q60" s="8"/>
      <c r="R60" s="1"/>
    </row>
    <row r="61" spans="2:18" ht="12.75">
      <c r="B61" t="s">
        <v>6</v>
      </c>
      <c r="F61" s="1">
        <v>1</v>
      </c>
      <c r="G61" s="1">
        <f t="shared" si="4"/>
        <v>4</v>
      </c>
      <c r="M61" s="1"/>
      <c r="N61" s="1">
        <v>1</v>
      </c>
      <c r="O61" s="27">
        <v>0</v>
      </c>
      <c r="P61" s="1">
        <f t="shared" si="5"/>
        <v>0</v>
      </c>
      <c r="Q61" s="8"/>
      <c r="R61" s="1"/>
    </row>
    <row r="62" spans="2:18" ht="12.75">
      <c r="B62" t="s">
        <v>52</v>
      </c>
      <c r="F62" s="1">
        <v>1</v>
      </c>
      <c r="G62" s="1">
        <f t="shared" si="4"/>
        <v>4</v>
      </c>
      <c r="M62" s="1"/>
      <c r="N62" s="1">
        <v>1</v>
      </c>
      <c r="O62" s="27">
        <v>1</v>
      </c>
      <c r="P62" s="1">
        <f t="shared" si="5"/>
        <v>4</v>
      </c>
      <c r="Q62" s="8"/>
      <c r="R62" s="1"/>
    </row>
    <row r="63" spans="2:18" ht="12.75">
      <c r="B63" t="s">
        <v>51</v>
      </c>
      <c r="F63" s="1">
        <v>1</v>
      </c>
      <c r="G63" s="1">
        <f t="shared" si="4"/>
        <v>4</v>
      </c>
      <c r="M63" s="1"/>
      <c r="N63" s="1">
        <v>1</v>
      </c>
      <c r="O63" s="27">
        <v>1</v>
      </c>
      <c r="P63" s="1">
        <f t="shared" si="5"/>
        <v>4</v>
      </c>
      <c r="Q63" s="8"/>
      <c r="R63" s="1"/>
    </row>
    <row r="64" spans="2:18" ht="12.75">
      <c r="B64" t="s">
        <v>8</v>
      </c>
      <c r="F64" s="1">
        <v>4</v>
      </c>
      <c r="G64" s="1">
        <f t="shared" si="4"/>
        <v>16</v>
      </c>
      <c r="M64" s="1"/>
      <c r="N64" s="1">
        <v>4</v>
      </c>
      <c r="O64" s="27">
        <v>1</v>
      </c>
      <c r="P64" s="1">
        <f t="shared" si="5"/>
        <v>16</v>
      </c>
      <c r="Q64" s="8"/>
      <c r="R64" s="1"/>
    </row>
    <row r="65" spans="2:18" ht="12.75">
      <c r="B65" t="s">
        <v>56</v>
      </c>
      <c r="F65" s="1">
        <v>1</v>
      </c>
      <c r="G65" s="1">
        <f t="shared" si="4"/>
        <v>4</v>
      </c>
      <c r="M65" s="1"/>
      <c r="N65" s="1">
        <v>1</v>
      </c>
      <c r="O65" s="27">
        <v>1</v>
      </c>
      <c r="P65" s="1">
        <f t="shared" si="5"/>
        <v>4</v>
      </c>
      <c r="Q65" s="8"/>
      <c r="R65" s="1"/>
    </row>
    <row r="66" spans="2:18" ht="12.75">
      <c r="B66" t="s">
        <v>7</v>
      </c>
      <c r="F66" s="1">
        <v>28</v>
      </c>
      <c r="G66" s="1">
        <f t="shared" si="4"/>
        <v>112</v>
      </c>
      <c r="M66" s="1"/>
      <c r="N66" s="1">
        <v>28</v>
      </c>
      <c r="O66" s="30">
        <v>0</v>
      </c>
      <c r="P66" s="1">
        <f t="shared" si="5"/>
        <v>0</v>
      </c>
      <c r="Q66" s="8"/>
      <c r="R66" s="1"/>
    </row>
    <row r="67" spans="2:18" ht="12.75">
      <c r="B67" t="s">
        <v>9</v>
      </c>
      <c r="D67" s="11"/>
      <c r="E67" s="11"/>
      <c r="F67" s="11">
        <v>15</v>
      </c>
      <c r="G67" s="11">
        <f t="shared" si="4"/>
        <v>60</v>
      </c>
      <c r="K67" s="11"/>
      <c r="L67" s="11"/>
      <c r="M67" s="11"/>
      <c r="N67" s="11">
        <v>15</v>
      </c>
      <c r="O67" s="29">
        <v>1</v>
      </c>
      <c r="P67" s="11">
        <f t="shared" si="5"/>
        <v>60</v>
      </c>
      <c r="Q67" s="8"/>
      <c r="R67" s="1"/>
    </row>
    <row r="68" spans="13:18" ht="12.75">
      <c r="M68" s="1"/>
      <c r="N68" s="1"/>
      <c r="P68" s="1"/>
      <c r="Q68" s="8"/>
      <c r="R68" s="1"/>
    </row>
    <row r="69" spans="2:18" ht="12.75">
      <c r="B69" s="3" t="s">
        <v>20</v>
      </c>
      <c r="C69" s="3"/>
      <c r="G69" s="8">
        <f>SUM(G49:G67)</f>
        <v>260</v>
      </c>
      <c r="M69" s="1"/>
      <c r="N69" s="1"/>
      <c r="P69" s="8">
        <f>SUM(P49:P67)</f>
        <v>122</v>
      </c>
      <c r="Q69" s="8"/>
      <c r="R69" s="1"/>
    </row>
    <row r="70" spans="2:18" ht="12.75">
      <c r="B70" t="s">
        <v>12</v>
      </c>
      <c r="G70" s="1">
        <v>6.1</v>
      </c>
      <c r="M70" s="1"/>
      <c r="N70" s="1"/>
      <c r="P70" s="1">
        <v>6.1</v>
      </c>
      <c r="Q70" s="8"/>
      <c r="R70" s="1"/>
    </row>
    <row r="71" spans="2:18" ht="12.75">
      <c r="B71" s="3" t="s">
        <v>24</v>
      </c>
      <c r="C71" s="3"/>
      <c r="H71" s="8">
        <f>G70*G69</f>
        <v>1586</v>
      </c>
      <c r="M71" s="1"/>
      <c r="N71" s="1"/>
      <c r="P71" s="1"/>
      <c r="Q71" s="8">
        <f>P70*P69</f>
        <v>744.1999999999999</v>
      </c>
      <c r="R71" s="1"/>
    </row>
    <row r="72" spans="13:18" ht="12.75">
      <c r="M72" s="1"/>
      <c r="N72" s="1"/>
      <c r="P72" s="1"/>
      <c r="Q72" s="8"/>
      <c r="R72" s="1"/>
    </row>
    <row r="73" spans="4:18" s="13" customFormat="1" ht="12.75">
      <c r="D73" s="11"/>
      <c r="E73" s="11"/>
      <c r="F73" s="11"/>
      <c r="G73" s="11"/>
      <c r="H73" s="2"/>
      <c r="I73" s="11"/>
      <c r="J73" s="19"/>
      <c r="K73" s="11"/>
      <c r="L73" s="11"/>
      <c r="M73" s="11"/>
      <c r="N73" s="11"/>
      <c r="O73" s="29"/>
      <c r="P73" s="11"/>
      <c r="Q73" s="2"/>
      <c r="R73" s="11"/>
    </row>
    <row r="74" spans="2:18" ht="12.75">
      <c r="B74" s="14" t="s">
        <v>27</v>
      </c>
      <c r="C74" s="14"/>
      <c r="H74" s="8">
        <f>SUM(H5:H72)</f>
        <v>3088.8</v>
      </c>
      <c r="M74" s="1"/>
      <c r="N74" s="1"/>
      <c r="P74" s="1"/>
      <c r="Q74" s="8">
        <f>SUM(Q5:Q72)</f>
        <v>1431.1999999999998</v>
      </c>
      <c r="R74" s="1"/>
    </row>
    <row r="75" spans="13:18" ht="12.75">
      <c r="M75" s="1"/>
      <c r="N75" s="1"/>
      <c r="P75" s="1"/>
      <c r="Q75" s="8"/>
      <c r="R75" s="1"/>
    </row>
    <row r="76" spans="13:18" ht="12.75">
      <c r="M76" s="1"/>
      <c r="N76" s="1"/>
      <c r="P76" s="1"/>
      <c r="Q76" s="8"/>
      <c r="R76" s="1"/>
    </row>
    <row r="77" spans="13:18" ht="12.75">
      <c r="M77" s="1"/>
      <c r="N77" s="1"/>
      <c r="P77" s="1"/>
      <c r="Q77" s="8"/>
      <c r="R7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3" sqref="B23:C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Senderovich</dc:creator>
  <cp:keywords/>
  <dc:description/>
  <cp:lastModifiedBy>HuskyPC</cp:lastModifiedBy>
  <dcterms:created xsi:type="dcterms:W3CDTF">2011-08-08T15:43:33Z</dcterms:created>
  <dcterms:modified xsi:type="dcterms:W3CDTF">2011-08-18T22:29:22Z</dcterms:modified>
  <cp:category/>
  <cp:version/>
  <cp:contentType/>
  <cp:contentStatus/>
</cp:coreProperties>
</file>